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RUSTIQUE a.s\VO Linka na spracovanie priziem\VO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2'!$A$1:$A$59</definedName>
    <definedName name="_xlnm.Print_Area" localSheetId="0">'Príloha č. 2'!$B$4:$K$59</definedName>
    <definedName name="podopatrenie">[1]Výzvy!$B$15:$B$18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A26" i="1"/>
  <c r="A44" i="1" s="1"/>
  <c r="C13" i="1"/>
  <c r="J45" i="1" l="1"/>
  <c r="A5" i="1"/>
  <c r="K45" i="1"/>
  <c r="A14" i="1"/>
  <c r="A22" i="1"/>
  <c r="A48" i="1"/>
  <c r="A8" i="1"/>
  <c r="A12" i="1"/>
  <c r="A15" i="1"/>
  <c r="A19" i="1"/>
  <c r="A23" i="1"/>
  <c r="A32" i="1"/>
  <c r="A39" i="1" s="1"/>
  <c r="A42" i="1"/>
  <c r="A49" i="1"/>
  <c r="A11" i="1"/>
  <c r="A18" i="1"/>
  <c r="A43" i="1"/>
  <c r="A6" i="1"/>
  <c r="A13" i="1"/>
  <c r="A16" i="1"/>
  <c r="A24" i="1"/>
  <c r="A27" i="1"/>
  <c r="A34" i="1" s="1"/>
  <c r="A47" i="1"/>
  <c r="A45" i="1"/>
  <c r="A29" i="1"/>
  <c r="A33" i="1"/>
  <c r="A4" i="1"/>
  <c r="A9" i="1"/>
  <c r="A20" i="1"/>
  <c r="A31" i="1"/>
  <c r="A7" i="1"/>
  <c r="A10" i="1"/>
  <c r="A17" i="1"/>
  <c r="A21" i="1"/>
  <c r="A25" i="1"/>
  <c r="A28" i="1"/>
  <c r="A35" i="1" s="1"/>
  <c r="A30" i="1"/>
  <c r="A37" i="1" s="1"/>
  <c r="A46" i="1"/>
  <c r="A53" i="1"/>
  <c r="A58" i="1" l="1"/>
  <c r="A59" i="1" s="1"/>
  <c r="A55" i="1"/>
  <c r="A57" i="1"/>
  <c r="A54" i="1"/>
  <c r="A52" i="1"/>
  <c r="A56" i="1"/>
  <c r="A51" i="1"/>
  <c r="A50" i="1"/>
  <c r="A41" i="1"/>
  <c r="A36" i="1"/>
  <c r="A38" i="1"/>
  <c r="A40" i="1"/>
</calcChain>
</file>

<file path=xl/sharedStrings.xml><?xml version="1.0" encoding="utf-8"?>
<sst xmlns="http://schemas.openxmlformats.org/spreadsheetml/2006/main" count="66" uniqueCount="50">
  <si>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</si>
  <si>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</si>
  <si>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</si>
  <si>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</si>
  <si>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</si>
  <si>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</si>
  <si>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</si>
  <si>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</si>
  <si>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</si>
  <si>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</si>
  <si>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</si>
  <si>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</si>
  <si>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</si>
  <si>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</si>
  <si>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</si>
  <si>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</si>
  <si>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</si>
  <si>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</si>
  <si>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</si>
  <si>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</si>
  <si>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Linka na spracovanie prizmy</t>
  </si>
  <si>
    <t>OVLÁDACÍ PANEL NA RIADENIE CELEJ LINKY</t>
  </si>
  <si>
    <t>ks</t>
  </si>
  <si>
    <t>VSTUPNÝ REŤAZOVÝ DOPRAVNÍK V TVARE "S"  S PODÁVAČOM  A OTÁČAČOM PRIZIEM</t>
  </si>
  <si>
    <t>VSTUPNY VALCEKOVY DOPRAVNIK S RETAZOVYMI DRAHAMI</t>
  </si>
  <si>
    <t>DVOJKOTÚČOVÁ AUTOMATICKÁ SKRACOVACIA PÍLA S CENTROVANÍM</t>
  </si>
  <si>
    <t>AUTOMATICKÉ MERANIE ŠIRKY PRIZIEM</t>
  </si>
  <si>
    <t>AUTOMATICKA OBOJSTRANNA FREZA</t>
  </si>
  <si>
    <t>HORNA FREZA - EGALIZATOR</t>
  </si>
  <si>
    <t>VSTUPNY VALCEKOVY DOPRAVNIK DO DVOJHRIADELOVEJ ROZMIETACEJ PILY</t>
  </si>
  <si>
    <t>DVOJHRIADELOVA ROZMIETACIA PILA</t>
  </si>
  <si>
    <t>VYSTUPNY VALCEKOVY DOPRAVNIK Z ROZMIETACEJ PILY</t>
  </si>
  <si>
    <t>VYSTUPNY VALCEKOVY DOPRAVNIK S RETAZOVYMI DRAHAMI NA VYSUN KRATKYCH DOSIEK A HRANOLOV DOLAVA ALEBO DOPRAVA</t>
  </si>
  <si>
    <t>VYSTUPNY VALCEKOVY DOPRAVNIK S RETAZOVYMI DRAHAMI NA VYSUN DLHYCH DOSIEK A HRANOLOV DOLAVA ALEBO DOPRAVA</t>
  </si>
  <si>
    <t>VYSTUPNY RETAZOVY DOPRAVNIK NA DLHE DOSKY ALEBO HRANOLY</t>
  </si>
  <si>
    <t>INTELIGENTNE RIESENIA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</si>
  <si>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</si>
  <si>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</si>
  <si>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</si>
  <si>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</si>
  <si>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</si>
  <si>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Neplatca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</si>
  <si>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</si>
  <si>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</si>
  <si>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</si>
  <si>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</si>
  <si>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</si>
  <si>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Cena dodávaného predmetu zákazky</t>
  </si>
  <si>
    <t>Linka na spracovanie priziem</t>
  </si>
  <si>
    <t>Kúpna zmluva – Príloha č.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</si>
</sst>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9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2" fillId="4" borderId="23" xfId="0" applyFont="1" applyFill="1" applyBorder="1" applyAlignment="1">
      <alignment vertical="center" wrapText="1"/>
    </xf>
    <xf numFmtId="164" fontId="11" fillId="4" borderId="24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 applyProtection="1">
      <alignment vertical="center" wrapText="1"/>
      <protection locked="0"/>
    </xf>
    <xf numFmtId="164" fontId="11" fillId="4" borderId="26" xfId="0" applyNumberFormat="1" applyFont="1" applyFill="1" applyBorder="1" applyAlignment="1">
      <alignment vertical="center" wrapText="1"/>
    </xf>
    <xf numFmtId="4" fontId="11" fillId="0" borderId="24" xfId="0" applyNumberFormat="1" applyFont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164" fontId="11" fillId="4" borderId="29" xfId="0" applyNumberFormat="1" applyFont="1" applyFill="1" applyBorder="1" applyAlignment="1">
      <alignment horizontal="center" vertical="center" wrapText="1"/>
    </xf>
    <xf numFmtId="4" fontId="11" fillId="3" borderId="30" xfId="0" applyNumberFormat="1" applyFont="1" applyFill="1" applyBorder="1" applyAlignment="1" applyProtection="1">
      <alignment vertical="center" wrapText="1"/>
      <protection locked="0"/>
    </xf>
    <xf numFmtId="164" fontId="11" fillId="4" borderId="31" xfId="0" applyNumberFormat="1" applyFont="1" applyFill="1" applyBorder="1" applyAlignment="1">
      <alignment vertical="center" wrapText="1"/>
    </xf>
    <xf numFmtId="4" fontId="11" fillId="0" borderId="29" xfId="0" applyNumberFormat="1" applyFont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164" fontId="11" fillId="4" borderId="32" xfId="0" applyNumberFormat="1" applyFont="1" applyFill="1" applyBorder="1" applyAlignment="1">
      <alignment horizontal="center" vertical="center" wrapText="1"/>
    </xf>
    <xf numFmtId="4" fontId="11" fillId="3" borderId="33" xfId="0" applyNumberFormat="1" applyFont="1" applyFill="1" applyBorder="1" applyAlignment="1" applyProtection="1">
      <alignment vertical="center" wrapText="1"/>
      <protection locked="0"/>
    </xf>
    <xf numFmtId="164" fontId="11" fillId="4" borderId="34" xfId="0" applyNumberFormat="1" applyFont="1" applyFill="1" applyBorder="1" applyAlignment="1">
      <alignment vertical="center" wrapText="1"/>
    </xf>
    <xf numFmtId="4" fontId="11" fillId="0" borderId="32" xfId="0" applyNumberFormat="1" applyFont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vertical="center" wrapText="1"/>
    </xf>
    <xf numFmtId="49" fontId="0" fillId="0" borderId="37" xfId="0" applyNumberFormat="1" applyBorder="1"/>
    <xf numFmtId="0" fontId="0" fillId="0" borderId="37" xfId="0" applyBorder="1" applyAlignment="1">
      <alignment vertical="center"/>
    </xf>
    <xf numFmtId="0" fontId="9" fillId="0" borderId="37" xfId="0" applyFont="1" applyBorder="1" applyAlignment="1">
      <alignment horizontal="right" vertical="center"/>
    </xf>
    <xf numFmtId="4" fontId="1" fillId="2" borderId="38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4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4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 applyProtection="1">
      <alignment vertical="center" wrapText="1"/>
      <protection locked="0"/>
    </xf>
    <xf numFmtId="0" fontId="13" fillId="3" borderId="23" xfId="0" applyFont="1" applyFill="1" applyBorder="1" applyAlignment="1" applyProtection="1">
      <alignment vertical="center" wrapText="1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9"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RUSTIQUE%20a.s/VO%20Linka%20na%20spracovanie%20priziem/RUSTIQUE_Linka%20na%20prizmu_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58">
          <cell r="E58" t="str">
            <v>cenové ponuky komplexne</v>
          </cell>
        </row>
        <row r="72">
          <cell r="H72">
            <v>43663</v>
          </cell>
        </row>
        <row r="73">
          <cell r="H73">
            <v>43663</v>
          </cell>
        </row>
        <row r="74">
          <cell r="H74">
            <v>43663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 t="str">
            <v>1.2.2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59"/>
  <sheetViews>
    <sheetView tabSelected="1" view="pageBreakPreview" zoomScaleNormal="100" zoomScaleSheetLayoutView="100" workbookViewId="0">
      <pane ySplit="3" topLeftCell="A22" activePane="bottomLeft" state="frozen"/>
      <selection pane="bottomLeft" activeCell="B5" sqref="B5:K5"/>
    </sheetView>
  </sheetViews>
  <sheetFormatPr defaultColWidth="9.140625" defaultRowHeight="15" x14ac:dyDescent="0.25"/>
  <cols>
    <col min="1" max="1" width="4.7109375" customWidth="1"/>
    <col min="2" max="2" width="3.28515625" style="7" customWidth="1"/>
    <col min="3" max="3" width="13.7109375" customWidth="1"/>
    <col min="4" max="4" width="18.7109375" customWidth="1"/>
    <col min="5" max="6" width="14.42578125" customWidth="1"/>
    <col min="7" max="7" width="7.85546875" customWidth="1"/>
    <col min="8" max="8" width="14.28515625" customWidth="1"/>
    <col min="9" max="9" width="8.5703125" customWidth="1"/>
    <col min="10" max="11" width="14.28515625" customWidth="1"/>
    <col min="12" max="12" width="6.5703125" bestFit="1" customWidth="1"/>
    <col min="13" max="13" width="14.5703125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1">
        <v>1</v>
      </c>
      <c r="B2" s="2" t="s">
        <v>0</v>
      </c>
      <c r="C2" s="2"/>
      <c r="D2" s="2"/>
    </row>
    <row r="3" spans="1:13" x14ac:dyDescent="0.25">
      <c r="A3">
        <v>1</v>
      </c>
      <c r="B3"/>
    </row>
    <row r="4" spans="1:13" s="1" customFormat="1" ht="21" x14ac:dyDescent="0.25">
      <c r="A4" s="1">
        <f>A26*IF(J4="",0,1)</f>
        <v>1</v>
      </c>
      <c r="B4" s="3"/>
      <c r="C4" s="4"/>
      <c r="D4" s="4"/>
      <c r="E4" s="4"/>
      <c r="F4" s="4"/>
      <c r="G4" s="4"/>
      <c r="H4" s="4"/>
      <c r="I4" s="4"/>
      <c r="J4" s="82" t="s">
        <v>46</v>
      </c>
      <c r="K4" s="82"/>
    </row>
    <row r="5" spans="1:13" s="1" customFormat="1" ht="23.25" x14ac:dyDescent="0.25">
      <c r="A5" s="1">
        <f>A26</f>
        <v>1</v>
      </c>
      <c r="B5" s="83" t="s">
        <v>49</v>
      </c>
      <c r="C5" s="83"/>
      <c r="D5" s="83"/>
      <c r="E5" s="83"/>
      <c r="F5" s="83"/>
      <c r="G5" s="83"/>
      <c r="H5" s="83"/>
      <c r="I5" s="83"/>
      <c r="J5" s="83"/>
      <c r="K5" s="83"/>
      <c r="M5" s="5"/>
    </row>
    <row r="6" spans="1:13" s="1" customFormat="1" x14ac:dyDescent="0.25">
      <c r="A6" s="1">
        <f>A26</f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M6" s="5"/>
    </row>
    <row r="7" spans="1:13" s="1" customFormat="1" ht="23.25" x14ac:dyDescent="0.25">
      <c r="A7" s="1">
        <f>A26</f>
        <v>1</v>
      </c>
      <c r="B7" s="83" t="s">
        <v>47</v>
      </c>
      <c r="C7" s="83"/>
      <c r="D7" s="83"/>
      <c r="E7" s="83"/>
      <c r="F7" s="83"/>
      <c r="G7" s="83"/>
      <c r="H7" s="83"/>
      <c r="I7" s="83"/>
      <c r="J7" s="83"/>
      <c r="K7" s="83"/>
      <c r="M7" s="5"/>
    </row>
    <row r="8" spans="1:13" x14ac:dyDescent="0.25">
      <c r="A8" s="1">
        <f>A26</f>
        <v>1</v>
      </c>
    </row>
    <row r="9" spans="1:13" ht="15" customHeight="1" x14ac:dyDescent="0.25">
      <c r="A9" s="1">
        <f>A26</f>
        <v>1</v>
      </c>
      <c r="B9" s="84" t="s">
        <v>1</v>
      </c>
      <c r="C9" s="84"/>
      <c r="D9" s="84"/>
      <c r="E9" s="84"/>
      <c r="F9" s="84"/>
      <c r="G9" s="84"/>
      <c r="H9" s="84"/>
      <c r="I9" s="84"/>
      <c r="J9" s="84"/>
      <c r="K9" s="84"/>
    </row>
    <row r="10" spans="1:13" x14ac:dyDescent="0.25">
      <c r="A10" s="1">
        <f>A26</f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3" x14ac:dyDescent="0.25">
      <c r="A11" s="1">
        <f>A26</f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3" ht="15.75" thickBot="1" x14ac:dyDescent="0.3">
      <c r="A12" s="1">
        <f>A26</f>
        <v>1</v>
      </c>
    </row>
    <row r="13" spans="1:13" s="1" customFormat="1" ht="19.5" customHeight="1" thickBot="1" x14ac:dyDescent="0.3">
      <c r="A13" s="1">
        <f>A26</f>
        <v>1</v>
      </c>
      <c r="C13" s="85" t="str">
        <f>"Identifikačné údaje "&amp;IF(COUNTA([1]summary!$H$72:$H$81)=0,"navrhovateľa:","dodávateľa:")</f>
        <v>Identifikačné údaje dodávateľa:</v>
      </c>
      <c r="D13" s="86"/>
      <c r="E13" s="86"/>
      <c r="F13" s="86"/>
      <c r="G13" s="87"/>
    </row>
    <row r="14" spans="1:13" s="1" customFormat="1" ht="19.5" customHeight="1" x14ac:dyDescent="0.25">
      <c r="A14" s="1">
        <f>A26</f>
        <v>1</v>
      </c>
      <c r="C14" s="88" t="s">
        <v>2</v>
      </c>
      <c r="D14" s="89"/>
      <c r="E14" s="90"/>
      <c r="F14" s="91"/>
      <c r="G14" s="92"/>
    </row>
    <row r="15" spans="1:13" s="1" customFormat="1" ht="39" customHeight="1" x14ac:dyDescent="0.25">
      <c r="A15" s="1">
        <f>A26</f>
        <v>1</v>
      </c>
      <c r="C15" s="80" t="s">
        <v>3</v>
      </c>
      <c r="D15" s="81"/>
      <c r="E15" s="72"/>
      <c r="F15" s="73"/>
      <c r="G15" s="74"/>
    </row>
    <row r="16" spans="1:13" s="1" customFormat="1" ht="19.5" customHeight="1" x14ac:dyDescent="0.25">
      <c r="A16" s="1">
        <f>A26</f>
        <v>1</v>
      </c>
      <c r="C16" s="70" t="s">
        <v>4</v>
      </c>
      <c r="D16" s="71"/>
      <c r="E16" s="72"/>
      <c r="F16" s="73"/>
      <c r="G16" s="74"/>
    </row>
    <row r="17" spans="1:11" s="1" customFormat="1" ht="19.5" customHeight="1" x14ac:dyDescent="0.25">
      <c r="A17" s="1">
        <f>A26</f>
        <v>1</v>
      </c>
      <c r="C17" s="70" t="s">
        <v>5</v>
      </c>
      <c r="D17" s="71"/>
      <c r="E17" s="72"/>
      <c r="F17" s="73"/>
      <c r="G17" s="74"/>
    </row>
    <row r="18" spans="1:11" s="1" customFormat="1" ht="19.5" customHeight="1" x14ac:dyDescent="0.25">
      <c r="A18" s="1">
        <f>A26</f>
        <v>1</v>
      </c>
      <c r="C18" s="70" t="s">
        <v>6</v>
      </c>
      <c r="D18" s="71"/>
      <c r="E18" s="72"/>
      <c r="F18" s="73"/>
      <c r="G18" s="74"/>
    </row>
    <row r="19" spans="1:11" s="1" customFormat="1" ht="19.5" customHeight="1" x14ac:dyDescent="0.25">
      <c r="A19" s="1">
        <f>A26</f>
        <v>1</v>
      </c>
      <c r="C19" s="70" t="s">
        <v>7</v>
      </c>
      <c r="D19" s="71"/>
      <c r="E19" s="72"/>
      <c r="F19" s="73"/>
      <c r="G19" s="74"/>
    </row>
    <row r="20" spans="1:11" s="1" customFormat="1" ht="19.5" customHeight="1" x14ac:dyDescent="0.25">
      <c r="A20" s="1">
        <f>A26</f>
        <v>1</v>
      </c>
      <c r="C20" s="70" t="s">
        <v>8</v>
      </c>
      <c r="D20" s="71"/>
      <c r="E20" s="72"/>
      <c r="F20" s="73"/>
      <c r="G20" s="74"/>
    </row>
    <row r="21" spans="1:11" s="1" customFormat="1" ht="19.5" customHeight="1" x14ac:dyDescent="0.25">
      <c r="A21" s="1">
        <f>A26</f>
        <v>1</v>
      </c>
      <c r="C21" s="70" t="s">
        <v>9</v>
      </c>
      <c r="D21" s="71"/>
      <c r="E21" s="72"/>
      <c r="F21" s="73"/>
      <c r="G21" s="74"/>
    </row>
    <row r="22" spans="1:11" s="1" customFormat="1" ht="19.5" customHeight="1" x14ac:dyDescent="0.25">
      <c r="A22" s="1">
        <f>A26</f>
        <v>1</v>
      </c>
      <c r="C22" s="70" t="s">
        <v>10</v>
      </c>
      <c r="D22" s="71"/>
      <c r="E22" s="72"/>
      <c r="F22" s="73"/>
      <c r="G22" s="74"/>
    </row>
    <row r="23" spans="1:11" s="1" customFormat="1" ht="19.5" customHeight="1" thickBot="1" x14ac:dyDescent="0.3">
      <c r="A23" s="1">
        <f>A26</f>
        <v>1</v>
      </c>
      <c r="C23" s="75" t="s">
        <v>11</v>
      </c>
      <c r="D23" s="76"/>
      <c r="E23" s="77"/>
      <c r="F23" s="78"/>
      <c r="G23" s="79"/>
    </row>
    <row r="24" spans="1:11" x14ac:dyDescent="0.25">
      <c r="A24" s="1">
        <f>A26</f>
        <v>1</v>
      </c>
    </row>
    <row r="25" spans="1:11" x14ac:dyDescent="0.25">
      <c r="A25" s="1">
        <f>A26</f>
        <v>1</v>
      </c>
    </row>
    <row r="26" spans="1:11" x14ac:dyDescent="0.25">
      <c r="A26">
        <f>IF(D26&lt;&gt;"",1,0)</f>
        <v>1</v>
      </c>
      <c r="B26" s="59" t="s">
        <v>12</v>
      </c>
      <c r="C26" s="59"/>
      <c r="D26" s="60" t="s">
        <v>48</v>
      </c>
      <c r="E26" s="60"/>
      <c r="F26" s="60"/>
      <c r="G26" s="60"/>
      <c r="H26" s="60"/>
      <c r="I26" s="60"/>
      <c r="J26" s="60"/>
      <c r="K26" s="8"/>
    </row>
    <row r="27" spans="1:11" ht="15.75" thickBot="1" x14ac:dyDescent="0.3">
      <c r="A27" s="1">
        <f>A26</f>
        <v>1</v>
      </c>
    </row>
    <row r="28" spans="1:11" ht="54.95" customHeight="1" thickBot="1" x14ac:dyDescent="0.3">
      <c r="A28" s="1">
        <f>A26</f>
        <v>1</v>
      </c>
      <c r="B28" s="61" t="s">
        <v>13</v>
      </c>
      <c r="C28" s="62"/>
      <c r="D28" s="63"/>
      <c r="E28" s="64" t="s">
        <v>14</v>
      </c>
      <c r="F28" s="65"/>
      <c r="G28" s="9" t="s">
        <v>15</v>
      </c>
      <c r="H28" s="10" t="s">
        <v>16</v>
      </c>
      <c r="I28" s="9" t="s">
        <v>17</v>
      </c>
      <c r="J28" s="11" t="s">
        <v>18</v>
      </c>
      <c r="K28" s="11" t="s">
        <v>19</v>
      </c>
    </row>
    <row r="29" spans="1:11" ht="25.5" customHeight="1" x14ac:dyDescent="0.25">
      <c r="A29" s="1">
        <f>A26</f>
        <v>1</v>
      </c>
      <c r="B29" s="51" t="s">
        <v>20</v>
      </c>
      <c r="C29" s="52"/>
      <c r="D29" s="12" t="s">
        <v>21</v>
      </c>
      <c r="E29" s="68"/>
      <c r="F29" s="69"/>
      <c r="G29" s="13" t="s">
        <v>22</v>
      </c>
      <c r="H29" s="14"/>
      <c r="I29" s="15">
        <v>1</v>
      </c>
      <c r="J29" s="16" t="str">
        <f t="shared" ref="J29:J44" si="0">IF(AND(H29&lt;&gt;"",I29&lt;&gt;""),H29*I29,"")</f>
        <v/>
      </c>
      <c r="K29" s="16" t="str">
        <f t="shared" ref="K29:K44" si="1">IF(J29&lt;&gt;"",J29*1.2,"")</f>
        <v/>
      </c>
    </row>
    <row r="30" spans="1:11" ht="50.25" customHeight="1" x14ac:dyDescent="0.25">
      <c r="A30" s="1">
        <f>A26</f>
        <v>1</v>
      </c>
      <c r="B30" s="66"/>
      <c r="C30" s="67"/>
      <c r="D30" s="17" t="s">
        <v>23</v>
      </c>
      <c r="E30" s="47"/>
      <c r="F30" s="48"/>
      <c r="G30" s="18" t="s">
        <v>22</v>
      </c>
      <c r="H30" s="19"/>
      <c r="I30" s="20">
        <v>1</v>
      </c>
      <c r="J30" s="21" t="str">
        <f t="shared" si="0"/>
        <v/>
      </c>
      <c r="K30" s="21" t="str">
        <f t="shared" si="1"/>
        <v/>
      </c>
    </row>
    <row r="31" spans="1:11" ht="41.25" customHeight="1" thickBot="1" x14ac:dyDescent="0.3">
      <c r="A31" s="1">
        <f>A26</f>
        <v>1</v>
      </c>
      <c r="B31" s="66"/>
      <c r="C31" s="67"/>
      <c r="D31" s="22" t="s">
        <v>24</v>
      </c>
      <c r="E31" s="49"/>
      <c r="F31" s="50"/>
      <c r="G31" s="23" t="s">
        <v>22</v>
      </c>
      <c r="H31" s="24"/>
      <c r="I31" s="25">
        <v>1</v>
      </c>
      <c r="J31" s="26" t="str">
        <f t="shared" si="0"/>
        <v/>
      </c>
      <c r="K31" s="26" t="str">
        <f t="shared" si="1"/>
        <v/>
      </c>
    </row>
    <row r="32" spans="1:11" ht="49.5" customHeight="1" x14ac:dyDescent="0.25">
      <c r="A32" s="1">
        <f>A26</f>
        <v>1</v>
      </c>
      <c r="B32" s="66"/>
      <c r="C32" s="67"/>
      <c r="D32" s="12" t="s">
        <v>25</v>
      </c>
      <c r="E32" s="68"/>
      <c r="F32" s="69"/>
      <c r="G32" s="13" t="s">
        <v>22</v>
      </c>
      <c r="H32" s="14"/>
      <c r="I32" s="15">
        <v>1</v>
      </c>
      <c r="J32" s="16" t="str">
        <f t="shared" si="0"/>
        <v/>
      </c>
      <c r="K32" s="16" t="str">
        <f t="shared" si="1"/>
        <v/>
      </c>
    </row>
    <row r="33" spans="1:11" ht="25.5" customHeight="1" x14ac:dyDescent="0.25">
      <c r="A33" s="1">
        <f t="shared" ref="A33:A39" si="2">A26</f>
        <v>1</v>
      </c>
      <c r="B33" s="66"/>
      <c r="C33" s="67"/>
      <c r="D33" s="27" t="s">
        <v>26</v>
      </c>
      <c r="E33" s="47"/>
      <c r="F33" s="48"/>
      <c r="G33" s="18" t="s">
        <v>22</v>
      </c>
      <c r="H33" s="19"/>
      <c r="I33" s="20">
        <v>1</v>
      </c>
      <c r="J33" s="21" t="str">
        <f t="shared" si="0"/>
        <v/>
      </c>
      <c r="K33" s="21" t="str">
        <f t="shared" si="1"/>
        <v/>
      </c>
    </row>
    <row r="34" spans="1:11" ht="25.5" customHeight="1" x14ac:dyDescent="0.25">
      <c r="A34" s="1">
        <f t="shared" si="2"/>
        <v>1</v>
      </c>
      <c r="B34" s="66"/>
      <c r="C34" s="67"/>
      <c r="D34" s="27" t="s">
        <v>27</v>
      </c>
      <c r="E34" s="47"/>
      <c r="F34" s="48"/>
      <c r="G34" s="18" t="s">
        <v>22</v>
      </c>
      <c r="H34" s="19"/>
      <c r="I34" s="20">
        <v>1</v>
      </c>
      <c r="J34" s="21" t="str">
        <f t="shared" si="0"/>
        <v/>
      </c>
      <c r="K34" s="21" t="str">
        <f t="shared" si="1"/>
        <v/>
      </c>
    </row>
    <row r="35" spans="1:11" ht="25.5" customHeight="1" x14ac:dyDescent="0.25">
      <c r="A35" s="1">
        <f t="shared" si="2"/>
        <v>1</v>
      </c>
      <c r="B35" s="66"/>
      <c r="C35" s="67"/>
      <c r="D35" s="27" t="s">
        <v>28</v>
      </c>
      <c r="E35" s="47"/>
      <c r="F35" s="48"/>
      <c r="G35" s="18" t="s">
        <v>22</v>
      </c>
      <c r="H35" s="19"/>
      <c r="I35" s="20">
        <v>1</v>
      </c>
      <c r="J35" s="21" t="str">
        <f t="shared" si="0"/>
        <v/>
      </c>
      <c r="K35" s="21" t="str">
        <f t="shared" si="1"/>
        <v/>
      </c>
    </row>
    <row r="36" spans="1:11" ht="53.25" customHeight="1" x14ac:dyDescent="0.25">
      <c r="A36" s="1">
        <f t="shared" si="2"/>
        <v>1</v>
      </c>
      <c r="B36" s="66"/>
      <c r="C36" s="67"/>
      <c r="D36" s="17" t="s">
        <v>29</v>
      </c>
      <c r="E36" s="47"/>
      <c r="F36" s="48"/>
      <c r="G36" s="18" t="s">
        <v>22</v>
      </c>
      <c r="H36" s="19"/>
      <c r="I36" s="20">
        <v>1</v>
      </c>
      <c r="J36" s="21" t="str">
        <f t="shared" si="0"/>
        <v/>
      </c>
      <c r="K36" s="21" t="str">
        <f t="shared" si="1"/>
        <v/>
      </c>
    </row>
    <row r="37" spans="1:11" ht="30" customHeight="1" x14ac:dyDescent="0.25">
      <c r="A37" s="1">
        <f t="shared" si="2"/>
        <v>1</v>
      </c>
      <c r="B37" s="66"/>
      <c r="C37" s="67"/>
      <c r="D37" s="17" t="s">
        <v>30</v>
      </c>
      <c r="E37" s="47"/>
      <c r="F37" s="48"/>
      <c r="G37" s="18" t="s">
        <v>22</v>
      </c>
      <c r="H37" s="19"/>
      <c r="I37" s="20">
        <v>1</v>
      </c>
      <c r="J37" s="21" t="str">
        <f t="shared" si="0"/>
        <v/>
      </c>
      <c r="K37" s="21" t="str">
        <f t="shared" si="1"/>
        <v/>
      </c>
    </row>
    <row r="38" spans="1:11" ht="43.5" customHeight="1" x14ac:dyDescent="0.25">
      <c r="A38" s="1">
        <f t="shared" si="2"/>
        <v>1</v>
      </c>
      <c r="B38" s="66"/>
      <c r="C38" s="67"/>
      <c r="D38" s="17" t="s">
        <v>31</v>
      </c>
      <c r="E38" s="47"/>
      <c r="F38" s="48"/>
      <c r="G38" s="18" t="s">
        <v>22</v>
      </c>
      <c r="H38" s="19"/>
      <c r="I38" s="20">
        <v>1</v>
      </c>
      <c r="J38" s="21" t="str">
        <f t="shared" si="0"/>
        <v/>
      </c>
      <c r="K38" s="21" t="str">
        <f t="shared" si="1"/>
        <v/>
      </c>
    </row>
    <row r="39" spans="1:11" ht="86.25" customHeight="1" x14ac:dyDescent="0.25">
      <c r="A39" s="1">
        <f t="shared" si="2"/>
        <v>1</v>
      </c>
      <c r="B39" s="66"/>
      <c r="C39" s="67"/>
      <c r="D39" s="17" t="s">
        <v>32</v>
      </c>
      <c r="E39" s="47"/>
      <c r="F39" s="48"/>
      <c r="G39" s="18" t="s">
        <v>22</v>
      </c>
      <c r="H39" s="19"/>
      <c r="I39" s="20">
        <v>1</v>
      </c>
      <c r="J39" s="21" t="str">
        <f t="shared" si="0"/>
        <v/>
      </c>
      <c r="K39" s="21" t="str">
        <f t="shared" si="1"/>
        <v/>
      </c>
    </row>
    <row r="40" spans="1:11" ht="88.5" customHeight="1" x14ac:dyDescent="0.25">
      <c r="A40" s="1">
        <f>A31</f>
        <v>1</v>
      </c>
      <c r="B40" s="66"/>
      <c r="C40" s="67"/>
      <c r="D40" s="17" t="s">
        <v>33</v>
      </c>
      <c r="E40" s="47"/>
      <c r="F40" s="48"/>
      <c r="G40" s="18" t="s">
        <v>22</v>
      </c>
      <c r="H40" s="19"/>
      <c r="I40" s="20">
        <v>1</v>
      </c>
      <c r="J40" s="21" t="str">
        <f t="shared" si="0"/>
        <v/>
      </c>
      <c r="K40" s="21" t="str">
        <f t="shared" si="1"/>
        <v/>
      </c>
    </row>
    <row r="41" spans="1:11" ht="49.5" customHeight="1" x14ac:dyDescent="0.25">
      <c r="A41" s="1">
        <f>A29</f>
        <v>1</v>
      </c>
      <c r="B41" s="66"/>
      <c r="C41" s="67"/>
      <c r="D41" s="17" t="s">
        <v>34</v>
      </c>
      <c r="E41" s="47"/>
      <c r="F41" s="48"/>
      <c r="G41" s="18" t="s">
        <v>22</v>
      </c>
      <c r="H41" s="19"/>
      <c r="I41" s="20">
        <v>1</v>
      </c>
      <c r="J41" s="21" t="str">
        <f t="shared" si="0"/>
        <v/>
      </c>
      <c r="K41" s="21" t="str">
        <f t="shared" si="1"/>
        <v/>
      </c>
    </row>
    <row r="42" spans="1:11" ht="25.5" customHeight="1" thickBot="1" x14ac:dyDescent="0.3">
      <c r="A42" s="1">
        <f>A26</f>
        <v>1</v>
      </c>
      <c r="B42" s="53"/>
      <c r="C42" s="54"/>
      <c r="D42" s="28" t="s">
        <v>35</v>
      </c>
      <c r="E42" s="49"/>
      <c r="F42" s="50"/>
      <c r="G42" s="23" t="s">
        <v>22</v>
      </c>
      <c r="H42" s="24"/>
      <c r="I42" s="25">
        <v>1</v>
      </c>
      <c r="J42" s="26" t="str">
        <f t="shared" si="0"/>
        <v/>
      </c>
      <c r="K42" s="26" t="str">
        <f t="shared" si="1"/>
        <v/>
      </c>
    </row>
    <row r="43" spans="1:11" ht="25.5" customHeight="1" x14ac:dyDescent="0.25">
      <c r="A43" s="1">
        <f>A26</f>
        <v>1</v>
      </c>
      <c r="B43" s="51" t="s">
        <v>36</v>
      </c>
      <c r="C43" s="52"/>
      <c r="D43" s="29" t="s">
        <v>37</v>
      </c>
      <c r="E43" s="55" t="s">
        <v>38</v>
      </c>
      <c r="F43" s="56"/>
      <c r="G43" s="13" t="s">
        <v>38</v>
      </c>
      <c r="H43" s="14"/>
      <c r="I43" s="15">
        <v>1</v>
      </c>
      <c r="J43" s="16" t="str">
        <f t="shared" si="0"/>
        <v/>
      </c>
      <c r="K43" s="16" t="str">
        <f t="shared" si="1"/>
        <v/>
      </c>
    </row>
    <row r="44" spans="1:11" ht="25.5" customHeight="1" thickBot="1" x14ac:dyDescent="0.3">
      <c r="A44" s="1">
        <f>A26</f>
        <v>1</v>
      </c>
      <c r="B44" s="53"/>
      <c r="C44" s="54"/>
      <c r="D44" s="28" t="s">
        <v>39</v>
      </c>
      <c r="E44" s="57" t="s">
        <v>38</v>
      </c>
      <c r="F44" s="58"/>
      <c r="G44" s="23" t="s">
        <v>38</v>
      </c>
      <c r="H44" s="24"/>
      <c r="I44" s="25">
        <v>1</v>
      </c>
      <c r="J44" s="26" t="str">
        <f t="shared" si="0"/>
        <v/>
      </c>
      <c r="K44" s="26" t="str">
        <f t="shared" si="1"/>
        <v/>
      </c>
    </row>
    <row r="45" spans="1:11" ht="25.5" customHeight="1" thickBot="1" x14ac:dyDescent="0.3">
      <c r="A45" s="1">
        <f>A26</f>
        <v>1</v>
      </c>
      <c r="B45" s="30"/>
      <c r="C45" s="31"/>
      <c r="D45" s="31"/>
      <c r="E45" s="31"/>
      <c r="F45" s="31"/>
      <c r="G45" s="31"/>
      <c r="H45" s="32"/>
      <c r="I45" s="32" t="s">
        <v>40</v>
      </c>
      <c r="J45" s="33" t="str">
        <f>IF(SUM(J29:J44)&gt;0,SUM(J29:J44),"")</f>
        <v/>
      </c>
      <c r="K45" s="33" t="str">
        <f>IF(SUM(K29:K44)&gt;0,SUM(K29:K44),"")</f>
        <v/>
      </c>
    </row>
    <row r="46" spans="1:11" x14ac:dyDescent="0.25">
      <c r="A46" s="1">
        <f>A26</f>
        <v>1</v>
      </c>
      <c r="B46" s="34" t="s">
        <v>41</v>
      </c>
    </row>
    <row r="47" spans="1:11" x14ac:dyDescent="0.25">
      <c r="A47" s="1">
        <f>A26</f>
        <v>1</v>
      </c>
    </row>
    <row r="48" spans="1:11" x14ac:dyDescent="0.25">
      <c r="A48" s="1">
        <f>A26</f>
        <v>1</v>
      </c>
    </row>
    <row r="49" spans="1:12" x14ac:dyDescent="0.25">
      <c r="A49" s="1">
        <f>A26*IF(COUNTA([1]summary!$H$72:$H$81)=0,1,0)</f>
        <v>0</v>
      </c>
      <c r="C49" s="42" t="s">
        <v>42</v>
      </c>
      <c r="D49" s="43"/>
      <c r="E49" s="43"/>
      <c r="F49" s="43"/>
      <c r="G49" s="43"/>
      <c r="H49" s="43"/>
      <c r="I49" s="43"/>
      <c r="J49" s="44"/>
    </row>
    <row r="50" spans="1:12" x14ac:dyDescent="0.25">
      <c r="A50" s="1">
        <f>A49</f>
        <v>0</v>
      </c>
    </row>
    <row r="51" spans="1:12" x14ac:dyDescent="0.25">
      <c r="A51" s="1">
        <f>A49</f>
        <v>0</v>
      </c>
    </row>
    <row r="52" spans="1:12" x14ac:dyDescent="0.25">
      <c r="A52" s="1">
        <f>A53</f>
        <v>0</v>
      </c>
    </row>
    <row r="53" spans="1:12" x14ac:dyDescent="0.25">
      <c r="A53" s="1">
        <f>A26*IF(COUNTA([1]summary!$H$72:$H$81)=0,IF([1]summary!$J$20="všetky predmety spolu",0,1),IF([1]summary!$E$58="cenové ponuky komplexne",0,1))</f>
        <v>0</v>
      </c>
      <c r="C53" s="35" t="s">
        <v>43</v>
      </c>
      <c r="D53" s="36"/>
    </row>
    <row r="54" spans="1:12" s="37" customFormat="1" x14ac:dyDescent="0.25">
      <c r="A54" s="1">
        <f>A53</f>
        <v>0</v>
      </c>
      <c r="C54" s="35"/>
    </row>
    <row r="55" spans="1:12" s="37" customFormat="1" ht="15" customHeight="1" x14ac:dyDescent="0.25">
      <c r="A55" s="1">
        <f>A53</f>
        <v>0</v>
      </c>
      <c r="C55" s="35" t="s">
        <v>44</v>
      </c>
      <c r="D55" s="36"/>
      <c r="G55" s="38"/>
      <c r="H55" s="38"/>
      <c r="I55" s="38"/>
      <c r="J55" s="38"/>
      <c r="K55" s="38"/>
    </row>
    <row r="56" spans="1:12" s="37" customFormat="1" x14ac:dyDescent="0.25">
      <c r="A56" s="1">
        <f>A53</f>
        <v>0</v>
      </c>
      <c r="F56" s="39"/>
      <c r="G56" s="45" t="str">
        <f>"podpis a pečiatka "&amp;IF(COUNTA([1]summary!$H$72:$H$81)=0,"navrhovateľa","dodávateľa")</f>
        <v>podpis a pečiatka dodávateľa</v>
      </c>
      <c r="H56" s="45"/>
      <c r="I56" s="45"/>
      <c r="J56" s="45"/>
      <c r="K56" s="45"/>
    </row>
    <row r="57" spans="1:12" s="37" customFormat="1" x14ac:dyDescent="0.25">
      <c r="A57" s="1">
        <f>A53</f>
        <v>0</v>
      </c>
      <c r="F57" s="39"/>
      <c r="G57" s="40"/>
      <c r="H57" s="40"/>
      <c r="I57" s="40"/>
      <c r="J57" s="40"/>
      <c r="K57" s="40"/>
    </row>
    <row r="58" spans="1:12" ht="15" customHeight="1" x14ac:dyDescent="0.25">
      <c r="A58" s="1">
        <f>A53*IF(COUNTA([1]summary!$H$72:$H$81)=0,1,0)</f>
        <v>0</v>
      </c>
      <c r="B58" s="46" t="s">
        <v>45</v>
      </c>
      <c r="C58" s="46"/>
      <c r="D58" s="46"/>
      <c r="E58" s="46"/>
      <c r="F58" s="46"/>
      <c r="G58" s="46"/>
      <c r="H58" s="46"/>
      <c r="I58" s="46"/>
      <c r="J58" s="46"/>
      <c r="K58" s="46"/>
      <c r="L58" s="41"/>
    </row>
    <row r="59" spans="1:12" x14ac:dyDescent="0.25">
      <c r="A59" s="1">
        <f>A58</f>
        <v>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1"/>
    </row>
  </sheetData>
  <sheetProtection selectLockedCells="1"/>
  <autoFilter ref="A1:A59"/>
  <mergeCells count="50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E39:F39"/>
    <mergeCell ref="B26:C26"/>
    <mergeCell ref="D26:J26"/>
    <mergeCell ref="B28:D28"/>
    <mergeCell ref="E28:F28"/>
    <mergeCell ref="B29:C42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C49:J49"/>
    <mergeCell ref="G56:K56"/>
    <mergeCell ref="B58:K59"/>
    <mergeCell ref="E40:F40"/>
    <mergeCell ref="E41:F41"/>
    <mergeCell ref="E42:F42"/>
    <mergeCell ref="B43:C44"/>
    <mergeCell ref="E43:F43"/>
    <mergeCell ref="E44:F44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5AA998F-58F3-46A1-A023-81867C66B6AB}">
            <xm:f>AND('\Projekty\OP VaI_výzva 1.2.2._21\RUSTIQUE a.s\VO Linka na spracovanie priziem\[RUSTIQUE_Linka na prizmu_Predloha_mimo_zakona_VO.xlsm]summary'!#REF!&lt;'\Projekty\OP VaI_výzva 1.2.2._21\RUSTIQUE a.s\VO Linka na spracovanie priziem\[RUSTIQUE_Linka na prizmu_Predloha_mimo_zakona_VO.xlsm]summary'!#REF!,LEFT('\Projekty\OP VaI_výzva 1.2.2._21\RUSTIQUE a.s\VO Linka na spracovanie priziem\[RUSTIQUE_Linka na prizmu_Predloha_mimo_zakona_VO.xlsm]summary'!#REF!,8)="Cena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K26:K33 K42:K45</xm:sqref>
        </x14:conditionalFormatting>
        <x14:conditionalFormatting xmlns:xm="http://schemas.microsoft.com/office/excel/2006/main">
          <x14:cfRule type="expression" priority="8" id="{609A06B6-F074-4555-BCB6-465A66F02D2E}">
            <xm:f>AND('\Projekty\OP VaI_výzva 1.2.2._21\RUSTIQUE a.s\VO Linka na spracovanie priziem\[RUSTIQUE_Linka na prizmu_Predloha_mimo_zakona_VO.xlsm]summary'!#REF!&lt;'\Projekty\OP VaI_výzva 1.2.2._21\RUSTIQUE a.s\VO Linka na spracovanie priziem\[RUSTIQUE_Linka na prizmu_Predloha_mimo_zakona_VO.xlsm]summary'!#REF!,LEFT('\Projekty\OP VaI_výzva 1.2.2._21\RUSTIQUE a.s\VO Linka na spracovanie priziem\[RUSTIQUE_Linka na prizmu_Predloha_mimo_zakona_VO.xlsm]summary'!#REF!,8)="Cena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K34</xm:sqref>
        </x14:conditionalFormatting>
        <x14:conditionalFormatting xmlns:xm="http://schemas.microsoft.com/office/excel/2006/main">
          <x14:cfRule type="expression" priority="7" id="{C5DEA8AB-B19D-400E-9758-E52F965BF936}">
            <xm:f>AND('\Projekty\OP VaI_výzva 1.2.2._21\RUSTIQUE a.s\VO Linka na spracovanie priziem\[RUSTIQUE_Linka na prizmu_Predloha_mimo_zakona_VO.xlsm]summary'!#REF!&lt;'\Projekty\OP VaI_výzva 1.2.2._21\RUSTIQUE a.s\VO Linka na spracovanie priziem\[RUSTIQUE_Linka na prizmu_Predloha_mimo_zakona_VO.xlsm]summary'!#REF!,LEFT('\Projekty\OP VaI_výzva 1.2.2._21\RUSTIQUE a.s\VO Linka na spracovanie priziem\[RUSTIQUE_Linka na prizmu_Predloha_mimo_zakona_VO.xlsm]summary'!#REF!,8)="Cena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K35</xm:sqref>
        </x14:conditionalFormatting>
        <x14:conditionalFormatting xmlns:xm="http://schemas.microsoft.com/office/excel/2006/main">
          <x14:cfRule type="expression" priority="6" id="{DBE5279C-C218-4F6B-8919-65FD5AB27795}">
            <xm:f>AND('\Projekty\OP VaI_výzva 1.2.2._21\RUSTIQUE a.s\VO Linka na spracovanie priziem\[RUSTIQUE_Linka na prizmu_Predloha_mimo_zakona_VO.xlsm]summary'!#REF!&lt;'\Projekty\OP VaI_výzva 1.2.2._21\RUSTIQUE a.s\VO Linka na spracovanie priziem\[RUSTIQUE_Linka na prizmu_Predloha_mimo_zakona_VO.xlsm]summary'!#REF!,LEFT('\Projekty\OP VaI_výzva 1.2.2._21\RUSTIQUE a.s\VO Linka na spracovanie priziem\[RUSTIQUE_Linka na prizmu_Predloha_mimo_zakona_VO.xlsm]summary'!#REF!,8)="Cena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K41</xm:sqref>
        </x14:conditionalFormatting>
        <x14:conditionalFormatting xmlns:xm="http://schemas.microsoft.com/office/excel/2006/main">
          <x14:cfRule type="expression" priority="5" id="{C891A67A-FD45-42C5-B9B3-C47F50E2D7E8}">
            <xm:f>AND('\Projekty\OP VaI_výzva 1.2.2._21\RUSTIQUE a.s\VO Linka na spracovanie priziem\[RUSTIQUE_Linka na prizmu_Predloha_mimo_zakona_VO.xlsm]summary'!#REF!&lt;'\Projekty\OP VaI_výzva 1.2.2._21\RUSTIQUE a.s\VO Linka na spracovanie priziem\[RUSTIQUE_Linka na prizmu_Predloha_mimo_zakona_VO.xlsm]summary'!#REF!,LEFT('\Projekty\OP VaI_výzva 1.2.2._21\RUSTIQUE a.s\VO Linka na spracovanie priziem\[RUSTIQUE_Linka na prizmu_Predloha_mimo_zakona_VO.xlsm]summary'!#REF!,8)="Cena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K36</xm:sqref>
        </x14:conditionalFormatting>
        <x14:conditionalFormatting xmlns:xm="http://schemas.microsoft.com/office/excel/2006/main">
          <x14:cfRule type="expression" priority="4" id="{6AAFAAEE-1466-43D8-8EB5-ADBBC89D4A9C}">
            <xm:f>AND('\Projekty\OP VaI_výzva 1.2.2._21\RUSTIQUE a.s\VO Linka na spracovanie priziem\[RUSTIQUE_Linka na prizmu_Predloha_mimo_zakona_VO.xlsm]summary'!#REF!&lt;'\Projekty\OP VaI_výzva 1.2.2._21\RUSTIQUE a.s\VO Linka na spracovanie priziem\[RUSTIQUE_Linka na prizmu_Predloha_mimo_zakona_VO.xlsm]summary'!#REF!,LEFT('\Projekty\OP VaI_výzva 1.2.2._21\RUSTIQUE a.s\VO Linka na spracovanie priziem\[RUSTIQUE_Linka na prizmu_Predloha_mimo_zakona_VO.xlsm]summary'!#REF!,8)="Cena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K37</xm:sqref>
        </x14:conditionalFormatting>
        <x14:conditionalFormatting xmlns:xm="http://schemas.microsoft.com/office/excel/2006/main">
          <x14:cfRule type="expression" priority="3" id="{802A7905-D2CE-4436-A09F-2E63BD92A98A}">
            <xm:f>AND('\Projekty\OP VaI_výzva 1.2.2._21\RUSTIQUE a.s\VO Linka na spracovanie priziem\[RUSTIQUE_Linka na prizmu_Predloha_mimo_zakona_VO.xlsm]summary'!#REF!&lt;'\Projekty\OP VaI_výzva 1.2.2._21\RUSTIQUE a.s\VO Linka na spracovanie priziem\[RUSTIQUE_Linka na prizmu_Predloha_mimo_zakona_VO.xlsm]summary'!#REF!,LEFT('\Projekty\OP VaI_výzva 1.2.2._21\RUSTIQUE a.s\VO Linka na spracovanie priziem\[RUSTIQUE_Linka na prizmu_Predloha_mimo_zakona_VO.xlsm]summary'!#REF!,8)="Cena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K40</xm:sqref>
        </x14:conditionalFormatting>
        <x14:conditionalFormatting xmlns:xm="http://schemas.microsoft.com/office/excel/2006/main">
          <x14:cfRule type="expression" priority="2" id="{DD703C74-BEB2-40A2-9FB9-6B84FB652F49}">
            <xm:f>AND('\Projekty\OP VaI_výzva 1.2.2._21\RUSTIQUE a.s\VO Linka na spracovanie priziem\[RUSTIQUE_Linka na prizmu_Predloha_mimo_zakona_VO.xlsm]summary'!#REF!&lt;'\Projekty\OP VaI_výzva 1.2.2._21\RUSTIQUE a.s\VO Linka na spracovanie priziem\[RUSTIQUE_Linka na prizmu_Predloha_mimo_zakona_VO.xlsm]summary'!#REF!,LEFT('\Projekty\OP VaI_výzva 1.2.2._21\RUSTIQUE a.s\VO Linka na spracovanie priziem\[RUSTIQUE_Linka na prizmu_Predloha_mimo_zakona_VO.xlsm]summary'!#REF!,8)="Cena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K38</xm:sqref>
        </x14:conditionalFormatting>
        <x14:conditionalFormatting xmlns:xm="http://schemas.microsoft.com/office/excel/2006/main">
          <x14:cfRule type="expression" priority="1" id="{22C8EB3C-2F57-477A-9CF1-87A3AE17A748}">
            <xm:f>AND('\Projekty\OP VaI_výzva 1.2.2._21\RUSTIQUE a.s\VO Linka na spracovanie priziem\[RUSTIQUE_Linka na prizmu_Predloha_mimo_zakona_VO.xlsm]summary'!#REF!&lt;'\Projekty\OP VaI_výzva 1.2.2._21\RUSTIQUE a.s\VO Linka na spracovanie priziem\[RUSTIQUE_Linka na prizmu_Predloha_mimo_zakona_VO.xlsm]summary'!#REF!,LEFT('\Projekty\OP VaI_výzva 1.2.2._21\RUSTIQUE a.s\VO Linka na spracovanie priziem\[RUSTIQUE_Linka na prizmu_Predloha_mimo_zakona_VO.xlsm]summary'!#REF!,8)="Cena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2019-06-17T13:59:39Z</dcterms:created>
  <dcterms:modified xsi:type="dcterms:W3CDTF">2019-07-17T12:56:32Z</dcterms:modified>
</cp:coreProperties>
</file>